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P:\RZ\Arbeitsgruppe SW\AnleitungenWGMs\"/>
    </mc:Choice>
  </mc:AlternateContent>
  <xr:revisionPtr revIDLastSave="0" documentId="13_ncr:1_{C8437EC0-C20C-43A0-8BE3-B7C20C7CDEA7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Desktop-PCs" sheetId="4" r:id="rId1"/>
    <sheet name="Notebooks" sheetId="2" r:id="rId2"/>
    <sheet name="Bisherige Bestellunge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3" l="1"/>
  <c r="C1" i="3"/>
  <c r="C24" i="3"/>
  <c r="C10" i="3"/>
  <c r="C27" i="3"/>
  <c r="C15" i="3"/>
  <c r="C16" i="3"/>
  <c r="C19" i="3"/>
  <c r="C25" i="3"/>
  <c r="C18" i="3"/>
  <c r="C29" i="3"/>
  <c r="C26" i="3"/>
  <c r="C6" i="3"/>
  <c r="C7" i="3"/>
  <c r="C30" i="3"/>
  <c r="C22" i="3"/>
  <c r="C21" i="3"/>
  <c r="C23" i="3"/>
  <c r="C11" i="3"/>
  <c r="C12" i="3"/>
  <c r="C5" i="3"/>
  <c r="C14" i="3"/>
  <c r="C28" i="3"/>
  <c r="C9" i="3"/>
  <c r="C20" i="3"/>
  <c r="C13" i="3"/>
  <c r="C17" i="3"/>
  <c r="C8" i="3"/>
  <c r="C4" i="3"/>
</calcChain>
</file>

<file path=xl/sharedStrings.xml><?xml version="1.0" encoding="utf-8"?>
<sst xmlns="http://schemas.openxmlformats.org/spreadsheetml/2006/main" count="238" uniqueCount="166">
  <si>
    <t>Modell</t>
  </si>
  <si>
    <t>Prozessor</t>
  </si>
  <si>
    <t>SSD</t>
  </si>
  <si>
    <t>Grafikkarte</t>
  </si>
  <si>
    <t>Größe</t>
  </si>
  <si>
    <t>Gewicht</t>
  </si>
  <si>
    <t>Zubehör</t>
  </si>
  <si>
    <t>Übersicht Notebooks</t>
  </si>
  <si>
    <t>Lenovo Thinkpad X1 Yoga</t>
  </si>
  <si>
    <t>Link Webshop</t>
  </si>
  <si>
    <t>Lenovo Thinkpad X1 Yoga 5th</t>
  </si>
  <si>
    <t>20UCFHT7164NFL</t>
  </si>
  <si>
    <t>Intel Core i7 - 10510U, 1.8 GHz</t>
  </si>
  <si>
    <t>1 TB</t>
  </si>
  <si>
    <t>RAM (in GB)</t>
  </si>
  <si>
    <t>Hersteller-Nr.</t>
  </si>
  <si>
    <t>https://webshop.edu-bayern.de/webshop/WebShop_Suche?_search=20UCFHT7164NFL&amp;x=9&amp;y=20&amp;sid=NWABSDVLDXXZSIEGZZVKWTNEMDHEFXVB</t>
  </si>
  <si>
    <t>Preis (brutto)</t>
  </si>
  <si>
    <t>Übersicht Desktop-PCs</t>
  </si>
  <si>
    <t>Verwendungsempfehlung</t>
  </si>
  <si>
    <t>Integrierte Intel® UHD Grafik</t>
  </si>
  <si>
    <t>35,6 cm (14'')/ 1920x1080</t>
  </si>
  <si>
    <t>Displaygröße/ Auflösung</t>
  </si>
  <si>
    <t>Touch</t>
  </si>
  <si>
    <t>ja</t>
  </si>
  <si>
    <t>1,5 kg</t>
  </si>
  <si>
    <t>32,3x21,8x1,52</t>
  </si>
  <si>
    <t>Lenovo Thinkpad P15</t>
  </si>
  <si>
    <t>20SUFHN17324FL</t>
  </si>
  <si>
    <t>Garantie</t>
  </si>
  <si>
    <t>5 Jahre VOS</t>
  </si>
  <si>
    <t>39,6 cm (15,6'')/ 1920x1080</t>
  </si>
  <si>
    <t>nein</t>
  </si>
  <si>
    <t>Intel Core i7-10750H 2,6 GHz</t>
  </si>
  <si>
    <t>4 GB NVIDIA Quadro T1000</t>
  </si>
  <si>
    <t>https://webshop.edu-bayern.de/webshop/WebShop_Suche?_search=20SUFHN17324FL&amp;x=18&amp;y=16&amp;sid=NWABSDVLDXXZSIEGZZVKWTNEMDHEFXVB</t>
  </si>
  <si>
    <t>2,7 kg</t>
  </si>
  <si>
    <t>37,54x25,23x2,91</t>
  </si>
  <si>
    <t>Lenovo TP TBT 3 Workstation Dock Gen 2 (muss extra bestellt werden)</t>
  </si>
  <si>
    <t>Lenovo ThinkPad USB-C Dock (Gen 2)/(muss extra bestellt werden)</t>
  </si>
  <si>
    <t>Dozentenorientiertes Arbeiten (leistungsstark)</t>
  </si>
  <si>
    <t>Laborarbeitsplatz technische Fakultäten (leistungsstark)</t>
  </si>
  <si>
    <t>Lenovo Thinkpad E15</t>
  </si>
  <si>
    <t>Lenovo Thinkpad E15 G2 AMD</t>
  </si>
  <si>
    <t>Officearbeitsplatz (light)</t>
  </si>
  <si>
    <t>20T9FHA5163FL</t>
  </si>
  <si>
    <t>512 GB</t>
  </si>
  <si>
    <t>Integrierte Radeon Graphics</t>
  </si>
  <si>
    <t>https://webshop.edu-bayern.de/webshop/WebShop_Artikel_Detail?sid=FSCBWZQRSDQOFULRDMEDCLFADVSAYWNY&amp;_klasse=&amp;_item=131242</t>
  </si>
  <si>
    <t>Übersicht bisher bestellt</t>
  </si>
  <si>
    <t>Typ</t>
  </si>
  <si>
    <t>Nummer</t>
  </si>
  <si>
    <t>Lenovo Thinkpad E15 2nd</t>
  </si>
  <si>
    <t>Lenovo Thinkpad E15 Amd</t>
  </si>
  <si>
    <t>Lenovo Thinkpad E14 2nd (AMD)</t>
  </si>
  <si>
    <t>20T9FHA7163FL</t>
  </si>
  <si>
    <t>20T7FH5163FL</t>
  </si>
  <si>
    <t>20R4FH4162FL</t>
  </si>
  <si>
    <t>Lenovo Thinkpad L13</t>
  </si>
  <si>
    <t>Lenovo Thinkpad T15</t>
  </si>
  <si>
    <t>20S7FH7324LTEFL</t>
  </si>
  <si>
    <t>20S74K5V164LTEFL</t>
  </si>
  <si>
    <t xml:space="preserve">Lenovo Thinkpad T15 2nd </t>
  </si>
  <si>
    <t>20W5FH37163FL</t>
  </si>
  <si>
    <t>Lenovo Thinkpad T15 G2</t>
  </si>
  <si>
    <t>20W5FhT37V325FL</t>
  </si>
  <si>
    <t>20SUFHN273225FL</t>
  </si>
  <si>
    <t>Lenovo Thinkpad P15s</t>
  </si>
  <si>
    <t>20T5FHN7V404FL</t>
  </si>
  <si>
    <t>Lenovo Thinkpad T14</t>
  </si>
  <si>
    <t>Lenovo Thinkpad T14 (AMD)</t>
  </si>
  <si>
    <t>20UEFH5324FL</t>
  </si>
  <si>
    <t>Lenovo Thinkpad T14 1st</t>
  </si>
  <si>
    <t>20S1FHN7163FL</t>
  </si>
  <si>
    <t>20S1FH582FL</t>
  </si>
  <si>
    <t>20T1FH5163FL</t>
  </si>
  <si>
    <t>20SUFHR37V164FL</t>
  </si>
  <si>
    <t>20SUFHN27163FL</t>
  </si>
  <si>
    <t xml:space="preserve">Lenovo Thinkpad T14s (AMD) </t>
  </si>
  <si>
    <t>20UJFH7324LTEFL</t>
  </si>
  <si>
    <t>Anzahl bestellt</t>
  </si>
  <si>
    <t>Lenovo Thinkpad L14</t>
  </si>
  <si>
    <t>20U2FH5164FL</t>
  </si>
  <si>
    <t>20U2FH7163FL</t>
  </si>
  <si>
    <t>20S1FH5163FL</t>
  </si>
  <si>
    <t>20W1FH4N7164FL</t>
  </si>
  <si>
    <t>20UC4KT7164LTENFL</t>
  </si>
  <si>
    <t>20UCFHT7V164NFL</t>
  </si>
  <si>
    <t>20UC4KT7V165NFL</t>
  </si>
  <si>
    <t>20REFH582FL</t>
  </si>
  <si>
    <t>Lenovo Thinkpad L15</t>
  </si>
  <si>
    <t>20R4FH5162FL</t>
  </si>
  <si>
    <t>20U4FH5163FL</t>
  </si>
  <si>
    <t>Lenovo Thinkpad T14 2nd</t>
  </si>
  <si>
    <t>Officearbeitsplatz (leistungsstark)</t>
  </si>
  <si>
    <t>Laborarbeitsplatz technische Fakultäten (light)</t>
  </si>
  <si>
    <t>Dozentenorientiertes Arbeiten (light)</t>
  </si>
  <si>
    <t>Stand</t>
  </si>
  <si>
    <t>Dell Optiplex 5080 SFF</t>
  </si>
  <si>
    <t>KDT16/480</t>
  </si>
  <si>
    <t>Lenovo Thinkpad L13 2nd Gen</t>
  </si>
  <si>
    <t>20VJFH2583FL</t>
  </si>
  <si>
    <t>33,8 cm (13,3'')/ 1920x1080</t>
  </si>
  <si>
    <t>Intel Core i5-1135G7, 2,4 GHz</t>
  </si>
  <si>
    <t xml:space="preserve">Intel UHD Graphics </t>
  </si>
  <si>
    <t>31,15x21.9x1.76</t>
  </si>
  <si>
    <t>1,39 kg</t>
  </si>
  <si>
    <t>https://webshop.edu-bayern.de/webshop/WebShop_Artikel_Detail?sid=FSCBWZQRSDQOFULRDMEDCLFADVSAYWNY&amp;_klasse=&amp;_item=136249</t>
  </si>
  <si>
    <t>Intel Core i7-1165G7, 2,8 GHz</t>
  </si>
  <si>
    <t>2 GB NVIDIA GeForce MX450</t>
  </si>
  <si>
    <t>32,9x22,7x1,79</t>
  </si>
  <si>
    <t>1,47 kg</t>
  </si>
  <si>
    <t>https://webshop.edu-bayern.de/webshop/WebShop_Artikel_Detail?sid=FSCBWZQRSDQOFULRDMEDCLFADVSAYWNY&amp;_klasse=&amp;_item=134096</t>
  </si>
  <si>
    <t>Lenovo Thinkpad T14 2nd Gen</t>
  </si>
  <si>
    <t>Lenovo Thinkpad T15 2nd</t>
  </si>
  <si>
    <t>Integrierte Intel® Iris® Xe Grafik</t>
  </si>
  <si>
    <t>32,9x22,7x1,8</t>
  </si>
  <si>
    <t>1,75 kg</t>
  </si>
  <si>
    <t>https://webshop.edu-bayern.de/webshop/WebShop_Artikel_Detail?_item=134003</t>
  </si>
  <si>
    <t>Intel Core i7-10510U, 1,8 GHz</t>
  </si>
  <si>
    <t>Integrierte Intel® UHD-Grafik</t>
  </si>
  <si>
    <t>33,1x23,5x1,91</t>
  </si>
  <si>
    <t>1,61 kg</t>
  </si>
  <si>
    <t>https://webshop.edu-bayern.de/webshop/WebShop_Artikel_Detail?sid=FSCBWZQRSDQOFULRDMEDCLFADVSAYWNY&amp;_klasse=&amp;_item=133201</t>
  </si>
  <si>
    <t>Lenovo ThinkPad Thunderbolt 3 Dock (Gen 2)/(muss extra bestellt werden)</t>
  </si>
  <si>
    <t>Lenovo Thinkpad X13 Yoga</t>
  </si>
  <si>
    <t>20SYFHT7163FL</t>
  </si>
  <si>
    <t>Integrierte Intel® UHD Graphics</t>
  </si>
  <si>
    <t>31,04x21,9x1,595</t>
  </si>
  <si>
    <t>https://webshop.edu-bayern.de/webshop/WebShop_Artikel_Detail?sid=FSCBWZQRSDQOFULRDMEDCLFADVSAYWNY&amp;_klasse=&amp;_item=133192</t>
  </si>
  <si>
    <t>Lenovo ThinkPad Pro Eingabestift/ Lenovo ThinkPad Thunderbolt 3 Dock Gen2 / muss extra bestellt werden</t>
  </si>
  <si>
    <t>i5-10500 (6 Cores/12MB)</t>
  </si>
  <si>
    <t>16GB (2x8GB) DDR4</t>
  </si>
  <si>
    <t>Intel UHD Graphics</t>
  </si>
  <si>
    <t>https://webshop.edu-bayern.de/webshop/WebShop_Artikel_Detail?sid=FSCBWZQRSDQOFULRDMEDCLFADVSAYWNY&amp;_klasse=&amp;_item=130487</t>
  </si>
  <si>
    <t>9,3x29x29,3</t>
  </si>
  <si>
    <t>4-5 kg</t>
  </si>
  <si>
    <t>AMD Ryzen 7 4700U, 2,00 GHz</t>
  </si>
  <si>
    <t>E /A-ANSCH LÜSSE</t>
  </si>
  <si>
    <t xml:space="preserve"> 2 x Thunderbolt™ 3 2 x USB 3.1 Typ A 1 x HDMI 1.41 x Kopfhörer-Mikrofon-Kombianschluss</t>
  </si>
  <si>
    <r>
      <t>2 x USB 3.1 Typ A 1 x USB Typ-C1 x Thunderbolt</t>
    </r>
    <r>
      <rPr>
        <sz val="4"/>
        <color theme="1"/>
        <rFont val="Arial"/>
        <family val="2"/>
      </rPr>
      <t>™</t>
    </r>
    <r>
      <rPr>
        <sz val="8"/>
        <color theme="1"/>
        <rFont val="Arial"/>
        <family val="2"/>
      </rPr>
      <t xml:space="preserve"> 3 1 x microSD-KarteSmartCard-Lesegerät</t>
    </r>
    <r>
      <rPr>
        <sz val="4"/>
        <color theme="1"/>
        <rFont val="Arial"/>
        <family val="2"/>
      </rPr>
      <t>1</t>
    </r>
    <r>
      <rPr>
        <sz val="8"/>
        <color theme="1"/>
        <rFont val="Arial"/>
        <family val="2"/>
      </rPr>
      <t>1 x HDMI 1.41 x Kopfhörer-Mikrofon-Kombianschluss</t>
    </r>
  </si>
  <si>
    <t>(2) USB-A 3.2 Gen 1*, 1 Always-On(2) USB Typ-C™ Thunderbolt 3(1) USB-C (1) HDMI 2.0(1) Mikrofon-/Kopfhörer-Kombianschluss (1) SmartCard-Lesegerät4(1) RJ45 Gigabit Ethernet</t>
  </si>
  <si>
    <t>2 x USB-C (TBT4) 1 x microSD-Karte 1 x HDMI 2.01 x Kopfhörer-Mikrofon-Kombianschluss 1 x RJ451 x Chipkartenlese</t>
  </si>
  <si>
    <t xml:space="preserve">1x USB 3.1 Gen 1 Typ A  2x USB Typ C  1x HDMI 1.4  MicroSDLeser Lan RJ45 Kopfhörer-Mikrofon- </t>
  </si>
  <si>
    <t>2 x USB 3.1 Typ-A 1 x USB Typ-C (Gen 1)1 x USB Typ-C (Gen 2)1 x HDMI1 x RJ451 x MicroSD-Karte1 x Kopfhörer-Mikrofon-Kombianschluss</t>
  </si>
  <si>
    <t>USB-C Gen 1 (PD + DisplayPort) USB 3.1 Gen1 HDMI1  RJ45  Kopfhörer-/Mikrofon-Kombianschluss</t>
  </si>
  <si>
    <t>2x USB 3.2 Gen 1 (1x Always On), 1x USB-C 3.2 Gen 2 (powerdelivery and DisplayPort), 1x USB 4.0 / Thunderbolt 4 (powerdelivery and DisplayPort), HDMI, ethernet extension connector,audio combo jack, microSD card</t>
  </si>
  <si>
    <t>Dell Optiplex 5090 SFF</t>
  </si>
  <si>
    <t>i7-10700 (8 Cores/16 MB)</t>
  </si>
  <si>
    <t>Prozessor (Kerne/Cache)</t>
  </si>
  <si>
    <t>32GB (2x16GB) DDR4</t>
  </si>
  <si>
    <t>Intel Integrated Graphics oder AMD Radeon 550 2GB (DP/mDP/mDP)</t>
  </si>
  <si>
    <t>selbst konfigurierbar</t>
  </si>
  <si>
    <t>1 TB (M.2 1TB PCIe NVMe Class 40)</t>
  </si>
  <si>
    <t>Dell Optiplex 7090 Micro</t>
  </si>
  <si>
    <t>Intel Integrated Graphics</t>
  </si>
  <si>
    <t>3,6x18,3x17,85</t>
  </si>
  <si>
    <t>Angebotsspezifisch</t>
  </si>
  <si>
    <t>33,5x17,66x34,5</t>
  </si>
  <si>
    <t>8,5 kg</t>
  </si>
  <si>
    <t>https://www.dell.com/de-de/work/shop/workstations/precision-3650-tower/spd/precision-3650-workstation/xctop3650mtemea_vi?view=configurations&amp;configurationid=347118ac-41d8-4d91-baf2-22ec2daf1086</t>
  </si>
  <si>
    <t>1 TB (M.2 1TB PCIe NVMe Class 50)</t>
  </si>
  <si>
    <t>i9-11900 (8 Cores/16 MB)</t>
  </si>
  <si>
    <t>Laborarbeitsplatz (leistungsstark)</t>
  </si>
  <si>
    <t>Dell Precision 3650 Tower</t>
  </si>
  <si>
    <t>Nvidia Quadro P620 2 GB (4 mDP zu DP)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</si>
</sst>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4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44" fontId="0" fillId="0" borderId="0" xfId="1" applyFont="1" applyAlignment="1">
      <alignment horizontal="left"/>
    </xf>
    <xf numFmtId="44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ont="1"/>
    <xf numFmtId="0" fontId="3" fillId="0" borderId="0" xfId="2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0" xfId="0" applyFont="1"/>
  </cellXfs>
  <cellStyles count="3">
    <cellStyle name="Link" xfId="2" builtinId="8"/>
    <cellStyle name="Standard" xfId="0" builtinId="0"/>
    <cellStyle name="Währung" xfId="1" builtinId="4"/>
  </cellStyles>
  <dxfs count="29"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e13" displayName="Tabelle13" ref="A3:K18" totalsRowShown="0" dataDxfId="28">
  <autoFilter ref="A3:K18" xr:uid="{00000000-0009-0000-0100-000002000000}"/>
  <tableColumns count="11">
    <tableColumn id="1" xr3:uid="{00000000-0010-0000-0000-000001000000}" name="Modell" dataDxfId="27"/>
    <tableColumn id="13" xr3:uid="{00000000-0010-0000-0000-00000D000000}" name="Verwendungsempfehlung" dataDxfId="26"/>
    <tableColumn id="3" xr3:uid="{00000000-0010-0000-0000-000003000000}" name="Prozessor (Kerne/Cache)" dataDxfId="25"/>
    <tableColumn id="4" xr3:uid="{00000000-0010-0000-0000-000004000000}" name="RAM (in GB)" dataDxfId="24"/>
    <tableColumn id="5" xr3:uid="{00000000-0010-0000-0000-000005000000}" name="SSD" dataDxfId="23"/>
    <tableColumn id="6" xr3:uid="{00000000-0010-0000-0000-000006000000}" name="Grafikkarte" dataDxfId="22"/>
    <tableColumn id="7" xr3:uid="{00000000-0010-0000-0000-000007000000}" name="Größe" dataDxfId="21"/>
    <tableColumn id="8" xr3:uid="{00000000-0010-0000-0000-000008000000}" name="Gewicht" dataDxfId="20"/>
    <tableColumn id="11" xr3:uid="{00000000-0010-0000-0000-00000B000000}" name="Preis (brutto)" dataDxfId="19" dataCellStyle="Währung"/>
    <tableColumn id="12" xr3:uid="{00000000-0010-0000-0000-00000C000000}" name="Link Webshop" dataDxfId="18"/>
    <tableColumn id="9" xr3:uid="{00000000-0010-0000-0000-000009000000}" name="Zubehör" dataDxfId="1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le1" displayName="Tabelle1" ref="A3:P48" totalsRowShown="0" dataDxfId="16">
  <autoFilter ref="A3:P48" xr:uid="{00000000-0009-0000-0100-000001000000}"/>
  <sortState xmlns:xlrd2="http://schemas.microsoft.com/office/spreadsheetml/2017/richdata2" ref="A4:O48">
    <sortCondition ref="C4:C48"/>
  </sortState>
  <tableColumns count="16">
    <tableColumn id="1" xr3:uid="{00000000-0010-0000-0100-000001000000}" name="Modell" dataDxfId="15"/>
    <tableColumn id="10" xr3:uid="{00000000-0010-0000-0100-00000A000000}" name="Hersteller-Nr." dataDxfId="14"/>
    <tableColumn id="13" xr3:uid="{00000000-0010-0000-0100-00000D000000}" name="Verwendungsempfehlung" dataDxfId="13"/>
    <tableColumn id="16" xr3:uid="{00000000-0010-0000-0100-000010000000}" name="E /A-ANSCH LÜSSE" dataDxfId="12"/>
    <tableColumn id="2" xr3:uid="{00000000-0010-0000-0100-000002000000}" name="Displaygröße/ Auflösung" dataDxfId="11"/>
    <tableColumn id="14" xr3:uid="{00000000-0010-0000-0100-00000E000000}" name="Touch" dataDxfId="10"/>
    <tableColumn id="3" xr3:uid="{00000000-0010-0000-0100-000003000000}" name="Prozessor" dataDxfId="9"/>
    <tableColumn id="4" xr3:uid="{00000000-0010-0000-0100-000004000000}" name="RAM (in GB)" dataDxfId="8"/>
    <tableColumn id="5" xr3:uid="{00000000-0010-0000-0100-000005000000}" name="SSD" dataDxfId="7"/>
    <tableColumn id="6" xr3:uid="{00000000-0010-0000-0100-000006000000}" name="Grafikkarte" dataDxfId="6"/>
    <tableColumn id="7" xr3:uid="{00000000-0010-0000-0100-000007000000}" name="Größe" dataDxfId="5"/>
    <tableColumn id="8" xr3:uid="{00000000-0010-0000-0100-000008000000}" name="Gewicht" dataDxfId="4"/>
    <tableColumn id="11" xr3:uid="{00000000-0010-0000-0100-00000B000000}" name="Preis (brutto)" dataDxfId="3" dataCellStyle="Währung"/>
    <tableColumn id="12" xr3:uid="{00000000-0010-0000-0100-00000C000000}" name="Link Webshop" dataDxfId="2"/>
    <tableColumn id="15" xr3:uid="{00000000-0010-0000-0100-00000F000000}" name="Garantie" dataDxfId="1"/>
    <tableColumn id="9" xr3:uid="{00000000-0010-0000-0100-000009000000}" name="Zubehör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le3" displayName="Tabelle3" ref="A3:C38" totalsRowShown="0">
  <autoFilter ref="A3:C38" xr:uid="{00000000-0009-0000-0100-000003000000}"/>
  <tableColumns count="3">
    <tableColumn id="1" xr3:uid="{00000000-0010-0000-0200-000001000000}" name="Typ"/>
    <tableColumn id="2" xr3:uid="{00000000-0010-0000-0200-000002000000}" name="Nummer"/>
    <tableColumn id="3" xr3:uid="{00000000-0010-0000-0200-000003000000}" name="Anzahl bestell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bshop.edu-bayern.de/webshop/WebShop_Artikel_Detail?sid=FSCBWZQRSDQOFULRDMEDCLFADVSAYWNY&amp;_klasse=&amp;_item=131242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workbookViewId="0">
      <selection activeCell="F9" sqref="F9"/>
    </sheetView>
  </sheetViews>
  <sheetFormatPr baseColWidth="10" defaultRowHeight="15" x14ac:dyDescent="0.25"/>
  <cols>
    <col min="1" max="1" width="41.42578125" customWidth="1"/>
    <col min="2" max="2" width="40" customWidth="1"/>
    <col min="3" max="3" width="33.85546875" customWidth="1"/>
    <col min="4" max="4" width="27.85546875" customWidth="1"/>
    <col min="5" max="5" width="56.28515625" customWidth="1"/>
    <col min="6" max="6" width="63" customWidth="1"/>
    <col min="7" max="7" width="31.42578125" customWidth="1"/>
    <col min="8" max="8" width="13.7109375" customWidth="1"/>
    <col min="9" max="9" width="23.5703125" customWidth="1"/>
    <col min="10" max="10" width="67.42578125" customWidth="1"/>
    <col min="11" max="11" width="55.28515625" customWidth="1"/>
  </cols>
  <sheetData>
    <row r="1" spans="1:11" ht="26.25" x14ac:dyDescent="0.4">
      <c r="A1" s="1" t="s">
        <v>18</v>
      </c>
      <c r="B1" s="1"/>
    </row>
    <row r="3" spans="1:11" x14ac:dyDescent="0.25">
      <c r="A3" t="s">
        <v>0</v>
      </c>
      <c r="B3" t="s">
        <v>19</v>
      </c>
      <c r="C3" t="s">
        <v>149</v>
      </c>
      <c r="D3" t="s">
        <v>14</v>
      </c>
      <c r="E3" t="s">
        <v>2</v>
      </c>
      <c r="F3" t="s">
        <v>3</v>
      </c>
      <c r="G3" t="s">
        <v>4</v>
      </c>
      <c r="H3" t="s">
        <v>5</v>
      </c>
      <c r="I3" t="s">
        <v>17</v>
      </c>
      <c r="J3" t="s">
        <v>9</v>
      </c>
      <c r="K3" t="s">
        <v>6</v>
      </c>
    </row>
    <row r="4" spans="1:11" x14ac:dyDescent="0.25">
      <c r="A4" s="2" t="s">
        <v>98</v>
      </c>
      <c r="B4" s="2" t="s">
        <v>44</v>
      </c>
      <c r="C4" t="s">
        <v>131</v>
      </c>
      <c r="D4" t="s">
        <v>132</v>
      </c>
      <c r="E4" s="2" t="s">
        <v>46</v>
      </c>
      <c r="F4" s="2" t="s">
        <v>133</v>
      </c>
      <c r="G4" s="2" t="s">
        <v>135</v>
      </c>
      <c r="H4" s="2" t="s">
        <v>136</v>
      </c>
      <c r="I4" s="3">
        <v>462.65</v>
      </c>
      <c r="J4" s="2" t="s">
        <v>134</v>
      </c>
      <c r="K4" s="2"/>
    </row>
    <row r="5" spans="1:11" x14ac:dyDescent="0.25">
      <c r="A5" s="2" t="s">
        <v>147</v>
      </c>
      <c r="B5" s="2" t="s">
        <v>94</v>
      </c>
      <c r="C5" s="2" t="s">
        <v>148</v>
      </c>
      <c r="D5" s="2" t="s">
        <v>150</v>
      </c>
      <c r="E5" s="2" t="s">
        <v>153</v>
      </c>
      <c r="F5" s="2" t="s">
        <v>151</v>
      </c>
      <c r="G5" s="2" t="s">
        <v>135</v>
      </c>
      <c r="H5" s="2" t="s">
        <v>136</v>
      </c>
      <c r="I5" s="3" t="s">
        <v>157</v>
      </c>
      <c r="J5" s="2" t="s">
        <v>152</v>
      </c>
      <c r="K5" s="2"/>
    </row>
    <row r="6" spans="1:11" x14ac:dyDescent="0.25">
      <c r="A6" s="2" t="s">
        <v>154</v>
      </c>
      <c r="B6" s="2" t="s">
        <v>94</v>
      </c>
      <c r="C6" s="2" t="s">
        <v>148</v>
      </c>
      <c r="D6" s="2" t="s">
        <v>150</v>
      </c>
      <c r="E6" s="2" t="s">
        <v>153</v>
      </c>
      <c r="F6" s="2" t="s">
        <v>155</v>
      </c>
      <c r="G6" s="2" t="s">
        <v>156</v>
      </c>
      <c r="H6" s="2" t="s">
        <v>25</v>
      </c>
      <c r="I6" s="3" t="s">
        <v>157</v>
      </c>
      <c r="J6" s="2" t="s">
        <v>152</v>
      </c>
      <c r="K6" s="2"/>
    </row>
    <row r="7" spans="1:11" x14ac:dyDescent="0.25">
      <c r="A7" s="2" t="s">
        <v>164</v>
      </c>
      <c r="B7" s="2" t="s">
        <v>163</v>
      </c>
      <c r="C7" s="2" t="s">
        <v>162</v>
      </c>
      <c r="D7" s="2" t="s">
        <v>150</v>
      </c>
      <c r="E7" s="2" t="s">
        <v>161</v>
      </c>
      <c r="F7" s="2" t="s">
        <v>165</v>
      </c>
      <c r="G7" s="2" t="s">
        <v>158</v>
      </c>
      <c r="H7" s="2" t="s">
        <v>159</v>
      </c>
      <c r="I7" s="3" t="s">
        <v>157</v>
      </c>
      <c r="J7" s="2" t="s">
        <v>160</v>
      </c>
      <c r="K7" s="2"/>
    </row>
    <row r="8" spans="1:11" x14ac:dyDescent="0.25">
      <c r="A8" s="2"/>
      <c r="B8" s="2"/>
      <c r="C8" s="2"/>
      <c r="D8" s="2"/>
      <c r="E8" s="2"/>
      <c r="F8" s="2"/>
      <c r="G8" s="2"/>
      <c r="H8" s="2"/>
      <c r="I8" s="3"/>
      <c r="J8" s="2"/>
      <c r="K8" s="2"/>
    </row>
    <row r="9" spans="1:11" x14ac:dyDescent="0.25">
      <c r="A9" s="2"/>
      <c r="B9" s="2"/>
      <c r="C9" s="2"/>
      <c r="D9" s="2"/>
      <c r="E9" s="2"/>
      <c r="F9" s="2"/>
      <c r="G9" s="2"/>
      <c r="H9" s="2"/>
      <c r="I9" s="3"/>
      <c r="J9" s="2"/>
      <c r="K9" s="2"/>
    </row>
    <row r="10" spans="1:11" x14ac:dyDescent="0.25">
      <c r="A10" s="2"/>
      <c r="B10" s="2"/>
      <c r="C10" s="2"/>
      <c r="D10" s="2"/>
      <c r="E10" s="2"/>
      <c r="F10" s="2"/>
      <c r="G10" s="2"/>
      <c r="H10" s="2"/>
      <c r="I10" s="3"/>
      <c r="J10" s="2"/>
      <c r="K10" s="2"/>
    </row>
    <row r="11" spans="1:11" x14ac:dyDescent="0.25">
      <c r="A11" s="2"/>
      <c r="B11" s="2"/>
      <c r="C11" s="2"/>
      <c r="D11" s="2"/>
      <c r="E11" s="2"/>
      <c r="F11" s="2"/>
      <c r="G11" s="2"/>
      <c r="H11" s="2"/>
      <c r="I11" s="3"/>
      <c r="J11" s="2"/>
      <c r="K11" s="2"/>
    </row>
    <row r="12" spans="1:11" x14ac:dyDescent="0.25">
      <c r="A12" s="2"/>
      <c r="B12" s="2"/>
      <c r="C12" s="2"/>
      <c r="D12" s="2"/>
      <c r="E12" s="2"/>
      <c r="F12" s="2"/>
      <c r="G12" s="2"/>
      <c r="H12" s="2"/>
      <c r="I12" s="3"/>
      <c r="J12" s="2"/>
      <c r="K12" s="2"/>
    </row>
    <row r="13" spans="1:11" x14ac:dyDescent="0.25">
      <c r="A13" s="2"/>
      <c r="B13" s="2"/>
      <c r="C13" s="2"/>
      <c r="D13" s="2"/>
      <c r="E13" s="2"/>
      <c r="F13" s="2"/>
      <c r="G13" s="2"/>
      <c r="H13" s="2"/>
      <c r="I13" s="3"/>
      <c r="J13" s="2"/>
      <c r="K13" s="2"/>
    </row>
    <row r="14" spans="1:11" x14ac:dyDescent="0.25">
      <c r="A14" s="2"/>
      <c r="B14" s="2"/>
      <c r="C14" s="2"/>
      <c r="D14" s="2"/>
      <c r="E14" s="2"/>
      <c r="F14" s="2"/>
      <c r="G14" s="2"/>
      <c r="H14" s="2"/>
      <c r="I14" s="3"/>
      <c r="J14" s="2"/>
      <c r="K14" s="2"/>
    </row>
    <row r="15" spans="1:11" x14ac:dyDescent="0.25">
      <c r="A15" s="2"/>
      <c r="B15" s="2"/>
      <c r="C15" s="2"/>
      <c r="D15" s="2"/>
      <c r="E15" s="2"/>
      <c r="F15" s="2"/>
      <c r="G15" s="2"/>
      <c r="H15" s="2"/>
      <c r="I15" s="3"/>
      <c r="J15" s="2"/>
      <c r="K15" s="2"/>
    </row>
    <row r="16" spans="1:11" x14ac:dyDescent="0.25">
      <c r="A16" s="2"/>
      <c r="B16" s="2"/>
      <c r="C16" s="2"/>
      <c r="D16" s="2"/>
      <c r="E16" s="2"/>
      <c r="F16" s="2"/>
      <c r="G16" s="2"/>
      <c r="H16" s="2"/>
      <c r="I16" s="3"/>
      <c r="J16" s="2"/>
      <c r="K16" s="2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3"/>
      <c r="J17" s="2"/>
      <c r="K17" s="2"/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3"/>
      <c r="J18" s="2"/>
      <c r="K18" s="2"/>
    </row>
    <row r="19" spans="1:11" x14ac:dyDescent="0.25">
      <c r="I19" s="4"/>
    </row>
    <row r="20" spans="1:11" x14ac:dyDescent="0.25">
      <c r="I20" s="4"/>
    </row>
    <row r="21" spans="1:11" x14ac:dyDescent="0.25">
      <c r="I21" s="4"/>
    </row>
    <row r="22" spans="1:11" x14ac:dyDescent="0.25">
      <c r="I22" s="4"/>
    </row>
    <row r="23" spans="1:11" x14ac:dyDescent="0.25">
      <c r="I23" s="4"/>
    </row>
    <row r="24" spans="1:11" x14ac:dyDescent="0.25">
      <c r="I24" s="4"/>
    </row>
    <row r="25" spans="1:11" x14ac:dyDescent="0.25">
      <c r="I25" s="4"/>
    </row>
    <row r="26" spans="1:11" x14ac:dyDescent="0.25">
      <c r="I26" s="4"/>
    </row>
    <row r="27" spans="1:11" x14ac:dyDescent="0.25">
      <c r="I27" s="4"/>
    </row>
    <row r="28" spans="1:11" x14ac:dyDescent="0.25">
      <c r="I28" s="4"/>
    </row>
    <row r="29" spans="1:11" x14ac:dyDescent="0.25">
      <c r="I29" s="4"/>
    </row>
    <row r="30" spans="1:11" x14ac:dyDescent="0.25">
      <c r="I30" s="4"/>
    </row>
    <row r="31" spans="1:11" x14ac:dyDescent="0.25">
      <c r="I31" s="4"/>
    </row>
    <row r="32" spans="1:11" x14ac:dyDescent="0.25">
      <c r="I32" s="4"/>
    </row>
    <row r="33" spans="9:9" x14ac:dyDescent="0.25">
      <c r="I33" s="4"/>
    </row>
    <row r="34" spans="9:9" x14ac:dyDescent="0.25">
      <c r="I34" s="4"/>
    </row>
    <row r="35" spans="9:9" x14ac:dyDescent="0.25">
      <c r="I35" s="4"/>
    </row>
    <row r="36" spans="9:9" x14ac:dyDescent="0.25">
      <c r="I36" s="4"/>
    </row>
    <row r="37" spans="9:9" x14ac:dyDescent="0.25">
      <c r="I37" s="4"/>
    </row>
    <row r="38" spans="9:9" x14ac:dyDescent="0.25">
      <c r="I38" s="4"/>
    </row>
    <row r="39" spans="9:9" x14ac:dyDescent="0.25">
      <c r="I39" s="4"/>
    </row>
    <row r="40" spans="9:9" x14ac:dyDescent="0.25">
      <c r="I40" s="4"/>
    </row>
    <row r="41" spans="9:9" x14ac:dyDescent="0.25">
      <c r="I41" s="4"/>
    </row>
    <row r="42" spans="9:9" x14ac:dyDescent="0.25">
      <c r="I42" s="4"/>
    </row>
    <row r="43" spans="9:9" x14ac:dyDescent="0.25">
      <c r="I43" s="4"/>
    </row>
    <row r="44" spans="9:9" x14ac:dyDescent="0.25">
      <c r="I44" s="4"/>
    </row>
    <row r="45" spans="9:9" x14ac:dyDescent="0.25">
      <c r="I45" s="4"/>
    </row>
    <row r="46" spans="9:9" x14ac:dyDescent="0.25">
      <c r="I46" s="4"/>
    </row>
    <row r="47" spans="9:9" x14ac:dyDescent="0.25">
      <c r="I47" s="4"/>
    </row>
    <row r="48" spans="9:9" x14ac:dyDescent="0.25">
      <c r="I48" s="4"/>
    </row>
    <row r="49" spans="9:9" x14ac:dyDescent="0.25">
      <c r="I49" s="4"/>
    </row>
    <row r="50" spans="9:9" x14ac:dyDescent="0.25">
      <c r="I50" s="4"/>
    </row>
    <row r="51" spans="9:9" x14ac:dyDescent="0.25">
      <c r="I51" s="4"/>
    </row>
    <row r="52" spans="9:9" x14ac:dyDescent="0.25">
      <c r="I52" s="4"/>
    </row>
    <row r="53" spans="9:9" x14ac:dyDescent="0.25">
      <c r="I53" s="4"/>
    </row>
    <row r="54" spans="9:9" x14ac:dyDescent="0.25">
      <c r="I54" s="4"/>
    </row>
    <row r="55" spans="9:9" x14ac:dyDescent="0.25">
      <c r="I55" s="4"/>
    </row>
    <row r="56" spans="9:9" x14ac:dyDescent="0.25">
      <c r="I56" s="4"/>
    </row>
    <row r="57" spans="9:9" x14ac:dyDescent="0.25">
      <c r="I57" s="4"/>
    </row>
    <row r="58" spans="9:9" x14ac:dyDescent="0.25">
      <c r="I58" s="4"/>
    </row>
    <row r="59" spans="9:9" x14ac:dyDescent="0.25">
      <c r="I59" s="4"/>
    </row>
    <row r="60" spans="9:9" x14ac:dyDescent="0.25">
      <c r="I60" s="4"/>
    </row>
    <row r="61" spans="9:9" x14ac:dyDescent="0.25">
      <c r="I61" s="4"/>
    </row>
  </sheetData>
  <phoneticPr fontId="8" type="noConversion"/>
  <pageMargins left="0.7" right="0.7" top="0.78740157499999996" bottom="0.78740157499999996" header="0.3" footer="0.3"/>
  <pageSetup paperSize="9"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2"/>
  <sheetViews>
    <sheetView workbookViewId="0">
      <selection activeCell="B10" sqref="B10"/>
    </sheetView>
  </sheetViews>
  <sheetFormatPr baseColWidth="10" defaultRowHeight="15" x14ac:dyDescent="0.25"/>
  <cols>
    <col min="1" max="1" width="41.42578125" customWidth="1"/>
    <col min="2" max="2" width="35.7109375" customWidth="1"/>
    <col min="3" max="4" width="63.42578125" customWidth="1"/>
    <col min="5" max="5" width="37.28515625" customWidth="1"/>
    <col min="6" max="6" width="13.7109375" customWidth="1"/>
    <col min="7" max="7" width="33.85546875" customWidth="1"/>
    <col min="8" max="8" width="15.5703125" customWidth="1"/>
    <col min="9" max="9" width="12.42578125" customWidth="1"/>
    <col min="10" max="10" width="33.42578125" customWidth="1"/>
    <col min="11" max="11" width="31.42578125" customWidth="1"/>
    <col min="12" max="12" width="13.7109375" customWidth="1"/>
    <col min="13" max="13" width="23.5703125" customWidth="1"/>
    <col min="14" max="14" width="67.42578125" customWidth="1"/>
    <col min="15" max="15" width="67.42578125" style="5" customWidth="1"/>
    <col min="16" max="16" width="95.28515625" style="5" customWidth="1"/>
  </cols>
  <sheetData>
    <row r="1" spans="1:16" ht="26.25" x14ac:dyDescent="0.4">
      <c r="A1" s="1" t="s">
        <v>7</v>
      </c>
      <c r="B1" s="1"/>
      <c r="C1" s="1"/>
      <c r="D1" s="1"/>
    </row>
    <row r="3" spans="1:16" x14ac:dyDescent="0.25">
      <c r="A3" t="s">
        <v>0</v>
      </c>
      <c r="B3" t="s">
        <v>15</v>
      </c>
      <c r="C3" t="s">
        <v>19</v>
      </c>
      <c r="D3" t="s">
        <v>138</v>
      </c>
      <c r="E3" t="s">
        <v>22</v>
      </c>
      <c r="F3" t="s">
        <v>23</v>
      </c>
      <c r="G3" t="s">
        <v>1</v>
      </c>
      <c r="H3" t="s">
        <v>14</v>
      </c>
      <c r="I3" t="s">
        <v>2</v>
      </c>
      <c r="J3" t="s">
        <v>3</v>
      </c>
      <c r="K3" t="s">
        <v>4</v>
      </c>
      <c r="L3" t="s">
        <v>5</v>
      </c>
      <c r="M3" t="s">
        <v>17</v>
      </c>
      <c r="N3" t="s">
        <v>9</v>
      </c>
      <c r="O3" s="2" t="s">
        <v>29</v>
      </c>
      <c r="P3" s="2" t="s">
        <v>6</v>
      </c>
    </row>
    <row r="4" spans="1:16" x14ac:dyDescent="0.25">
      <c r="A4" s="2" t="s">
        <v>10</v>
      </c>
      <c r="B4" s="2" t="s">
        <v>11</v>
      </c>
      <c r="C4" s="2" t="s">
        <v>40</v>
      </c>
      <c r="D4" s="10" t="s">
        <v>139</v>
      </c>
      <c r="E4" s="2" t="s">
        <v>21</v>
      </c>
      <c r="F4" s="2" t="s">
        <v>24</v>
      </c>
      <c r="G4" s="2" t="s">
        <v>12</v>
      </c>
      <c r="H4" s="2">
        <v>16</v>
      </c>
      <c r="I4" s="2" t="s">
        <v>13</v>
      </c>
      <c r="J4" s="2" t="s">
        <v>20</v>
      </c>
      <c r="K4" s="2" t="s">
        <v>26</v>
      </c>
      <c r="L4" s="2" t="s">
        <v>25</v>
      </c>
      <c r="M4" s="3">
        <v>2004.23</v>
      </c>
      <c r="N4" s="2" t="s">
        <v>16</v>
      </c>
      <c r="O4" s="5" t="s">
        <v>30</v>
      </c>
      <c r="P4" s="5" t="s">
        <v>39</v>
      </c>
    </row>
    <row r="5" spans="1:16" x14ac:dyDescent="0.25">
      <c r="A5" s="2" t="s">
        <v>125</v>
      </c>
      <c r="B5" s="2" t="s">
        <v>126</v>
      </c>
      <c r="C5" s="2" t="s">
        <v>96</v>
      </c>
      <c r="D5" s="9" t="s">
        <v>140</v>
      </c>
      <c r="E5" s="2" t="s">
        <v>102</v>
      </c>
      <c r="F5" s="2" t="s">
        <v>24</v>
      </c>
      <c r="G5" t="s">
        <v>119</v>
      </c>
      <c r="H5" s="2">
        <v>16</v>
      </c>
      <c r="I5" s="2" t="s">
        <v>46</v>
      </c>
      <c r="J5" s="2" t="s">
        <v>127</v>
      </c>
      <c r="K5" s="2" t="s">
        <v>128</v>
      </c>
      <c r="L5" s="2">
        <v>1.24</v>
      </c>
      <c r="M5" s="3">
        <v>1199.23</v>
      </c>
      <c r="N5" s="2" t="s">
        <v>129</v>
      </c>
      <c r="O5" s="5" t="s">
        <v>30</v>
      </c>
      <c r="P5" s="5" t="s">
        <v>130</v>
      </c>
    </row>
    <row r="6" spans="1:16" x14ac:dyDescent="0.25">
      <c r="A6" s="2" t="s">
        <v>27</v>
      </c>
      <c r="B6" t="s">
        <v>28</v>
      </c>
      <c r="C6" s="2" t="s">
        <v>41</v>
      </c>
      <c r="D6" s="9" t="s">
        <v>141</v>
      </c>
      <c r="E6" s="2" t="s">
        <v>31</v>
      </c>
      <c r="F6" s="2" t="s">
        <v>32</v>
      </c>
      <c r="G6" s="2" t="s">
        <v>33</v>
      </c>
      <c r="H6" s="2">
        <v>32</v>
      </c>
      <c r="I6" s="2" t="s">
        <v>13</v>
      </c>
      <c r="J6" t="s">
        <v>34</v>
      </c>
      <c r="K6" s="2" t="s">
        <v>37</v>
      </c>
      <c r="L6" s="2" t="s">
        <v>36</v>
      </c>
      <c r="M6" s="3">
        <v>1375.04</v>
      </c>
      <c r="N6" s="2" t="s">
        <v>35</v>
      </c>
      <c r="O6" s="5" t="s">
        <v>30</v>
      </c>
      <c r="P6" s="5" t="s">
        <v>38</v>
      </c>
    </row>
    <row r="7" spans="1:16" x14ac:dyDescent="0.25">
      <c r="A7" s="2" t="s">
        <v>113</v>
      </c>
      <c r="B7" t="s">
        <v>85</v>
      </c>
      <c r="C7" s="2" t="s">
        <v>95</v>
      </c>
      <c r="D7" s="9" t="s">
        <v>142</v>
      </c>
      <c r="E7" s="2" t="s">
        <v>21</v>
      </c>
      <c r="F7" s="2" t="s">
        <v>32</v>
      </c>
      <c r="G7" t="s">
        <v>108</v>
      </c>
      <c r="H7" s="2">
        <v>16</v>
      </c>
      <c r="I7" s="2" t="s">
        <v>13</v>
      </c>
      <c r="J7" t="s">
        <v>109</v>
      </c>
      <c r="K7" s="2" t="s">
        <v>110</v>
      </c>
      <c r="L7" s="2" t="s">
        <v>111</v>
      </c>
      <c r="M7" s="3">
        <v>1380.02</v>
      </c>
      <c r="N7" s="2" t="s">
        <v>112</v>
      </c>
      <c r="O7" s="5" t="s">
        <v>30</v>
      </c>
      <c r="P7" s="5" t="s">
        <v>39</v>
      </c>
    </row>
    <row r="8" spans="1:16" x14ac:dyDescent="0.25">
      <c r="A8" s="2" t="s">
        <v>114</v>
      </c>
      <c r="B8" s="2" t="s">
        <v>63</v>
      </c>
      <c r="C8" s="2" t="s">
        <v>94</v>
      </c>
      <c r="D8" s="12" t="s">
        <v>143</v>
      </c>
      <c r="E8" s="2" t="s">
        <v>31</v>
      </c>
      <c r="F8" s="2" t="s">
        <v>32</v>
      </c>
      <c r="G8" t="s">
        <v>108</v>
      </c>
      <c r="H8" s="2">
        <v>16</v>
      </c>
      <c r="I8" s="2" t="s">
        <v>46</v>
      </c>
      <c r="J8" t="s">
        <v>115</v>
      </c>
      <c r="K8" s="2" t="s">
        <v>116</v>
      </c>
      <c r="L8" s="2" t="s">
        <v>117</v>
      </c>
      <c r="M8" s="3">
        <v>1027.1500000000001</v>
      </c>
      <c r="N8" s="2" t="s">
        <v>118</v>
      </c>
      <c r="O8" s="5" t="s">
        <v>30</v>
      </c>
      <c r="P8" s="5" t="s">
        <v>39</v>
      </c>
    </row>
    <row r="9" spans="1:16" x14ac:dyDescent="0.25">
      <c r="A9" s="2" t="s">
        <v>81</v>
      </c>
      <c r="B9" s="2" t="s">
        <v>83</v>
      </c>
      <c r="C9" s="2" t="s">
        <v>94</v>
      </c>
      <c r="D9" s="9" t="s">
        <v>144</v>
      </c>
      <c r="E9" s="2" t="s">
        <v>21</v>
      </c>
      <c r="F9" s="2" t="s">
        <v>32</v>
      </c>
      <c r="G9" t="s">
        <v>119</v>
      </c>
      <c r="H9" s="2">
        <v>16</v>
      </c>
      <c r="I9" s="2" t="s">
        <v>46</v>
      </c>
      <c r="J9" s="7" t="s">
        <v>120</v>
      </c>
      <c r="K9" s="2" t="s">
        <v>121</v>
      </c>
      <c r="L9" s="2" t="s">
        <v>122</v>
      </c>
      <c r="M9" s="3">
        <v>1008.17</v>
      </c>
      <c r="N9" s="2" t="s">
        <v>123</v>
      </c>
      <c r="O9" s="5" t="s">
        <v>30</v>
      </c>
      <c r="P9" s="5" t="s">
        <v>124</v>
      </c>
    </row>
    <row r="10" spans="1:16" x14ac:dyDescent="0.25">
      <c r="A10" s="2" t="s">
        <v>43</v>
      </c>
      <c r="B10" t="s">
        <v>55</v>
      </c>
      <c r="C10" s="2" t="s">
        <v>44</v>
      </c>
      <c r="D10" s="13" t="s">
        <v>145</v>
      </c>
      <c r="E10" s="2" t="s">
        <v>31</v>
      </c>
      <c r="F10" s="2" t="s">
        <v>32</v>
      </c>
      <c r="G10" s="2" t="s">
        <v>137</v>
      </c>
      <c r="H10" s="2">
        <v>16</v>
      </c>
      <c r="I10" s="2" t="s">
        <v>46</v>
      </c>
      <c r="J10" s="2" t="s">
        <v>47</v>
      </c>
      <c r="K10" s="2"/>
      <c r="L10" s="2"/>
      <c r="M10" s="3">
        <v>483.14</v>
      </c>
      <c r="N10" s="8" t="s">
        <v>48</v>
      </c>
      <c r="O10" s="5" t="s">
        <v>30</v>
      </c>
      <c r="P10" s="5" t="s">
        <v>39</v>
      </c>
    </row>
    <row r="11" spans="1:16" x14ac:dyDescent="0.25">
      <c r="A11" s="2" t="s">
        <v>100</v>
      </c>
      <c r="B11" s="2" t="s">
        <v>101</v>
      </c>
      <c r="C11" s="2" t="s">
        <v>44</v>
      </c>
      <c r="D11" s="9" t="s">
        <v>146</v>
      </c>
      <c r="E11" s="2" t="s">
        <v>102</v>
      </c>
      <c r="F11" s="2" t="s">
        <v>32</v>
      </c>
      <c r="G11" t="s">
        <v>103</v>
      </c>
      <c r="H11" s="2">
        <v>8</v>
      </c>
      <c r="I11" s="2" t="s">
        <v>46</v>
      </c>
      <c r="J11" s="7" t="s">
        <v>104</v>
      </c>
      <c r="K11" s="2" t="s">
        <v>105</v>
      </c>
      <c r="L11" s="2" t="s">
        <v>106</v>
      </c>
      <c r="M11" s="3">
        <v>644.91</v>
      </c>
      <c r="N11" s="2" t="s">
        <v>107</v>
      </c>
      <c r="O11" s="5" t="s">
        <v>30</v>
      </c>
      <c r="P11" s="5" t="s">
        <v>39</v>
      </c>
    </row>
    <row r="12" spans="1:16" x14ac:dyDescent="0.25">
      <c r="A12" s="2"/>
      <c r="B12" s="2"/>
      <c r="C12" s="2"/>
      <c r="D12" s="11"/>
      <c r="E12" s="2"/>
      <c r="F12" s="2"/>
      <c r="G12" s="2"/>
      <c r="H12" s="2"/>
      <c r="I12" s="2"/>
      <c r="J12" s="2"/>
      <c r="K12" s="2"/>
      <c r="L12" s="2"/>
      <c r="M12" s="3"/>
      <c r="N12" s="2"/>
    </row>
    <row r="13" spans="1:16" x14ac:dyDescent="0.25">
      <c r="A13" s="2"/>
      <c r="B13" s="2"/>
      <c r="C13" s="2"/>
      <c r="D13" s="11"/>
      <c r="E13" s="2"/>
      <c r="F13" s="2"/>
      <c r="G13" s="2"/>
      <c r="H13" s="2"/>
      <c r="I13" s="2"/>
      <c r="J13" s="2"/>
      <c r="K13" s="2"/>
      <c r="L13" s="2"/>
      <c r="M13" s="3"/>
      <c r="N13" s="2"/>
    </row>
    <row r="14" spans="1:16" x14ac:dyDescent="0.25">
      <c r="A14" s="2"/>
      <c r="B14" s="2"/>
      <c r="C14" s="2"/>
      <c r="D14" s="11"/>
      <c r="E14" s="2"/>
      <c r="F14" s="2"/>
      <c r="G14" s="2"/>
      <c r="H14" s="2"/>
      <c r="I14" s="2"/>
      <c r="J14" s="2"/>
      <c r="K14" s="2"/>
      <c r="L14" s="2"/>
      <c r="M14" s="3"/>
      <c r="N14" s="2"/>
    </row>
    <row r="15" spans="1:16" x14ac:dyDescent="0.25">
      <c r="A15" s="2"/>
      <c r="B15" s="2"/>
      <c r="C15" s="2"/>
      <c r="D15" s="11"/>
      <c r="E15" s="2"/>
      <c r="F15" s="2"/>
      <c r="G15" s="2"/>
      <c r="H15" s="2"/>
      <c r="I15" s="2"/>
      <c r="J15" s="2"/>
      <c r="K15" s="2"/>
      <c r="L15" s="2"/>
      <c r="M15" s="3"/>
      <c r="N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3"/>
      <c r="N16" s="2"/>
    </row>
    <row r="17" spans="1:14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3"/>
      <c r="N17" s="2"/>
    </row>
    <row r="18" spans="1:14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  <c r="N18" s="2"/>
    </row>
    <row r="19" spans="1:14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3"/>
      <c r="N19" s="2"/>
    </row>
    <row r="20" spans="1:14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3"/>
      <c r="N20" s="2"/>
    </row>
    <row r="21" spans="1:14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3"/>
      <c r="N21" s="2"/>
    </row>
    <row r="22" spans="1:14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3"/>
      <c r="N22" s="2"/>
    </row>
    <row r="23" spans="1:1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3"/>
      <c r="N23" s="2"/>
    </row>
    <row r="24" spans="1:14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  <c r="N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  <c r="N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3"/>
      <c r="N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3"/>
      <c r="N27" s="2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  <c r="N28" s="2"/>
    </row>
    <row r="29" spans="1:1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3"/>
      <c r="N29" s="2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3"/>
      <c r="N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3"/>
      <c r="N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3"/>
      <c r="N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3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3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3"/>
      <c r="N35" s="2"/>
    </row>
    <row r="36" spans="1:1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3"/>
      <c r="N36" s="2"/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3"/>
      <c r="N37" s="2"/>
    </row>
    <row r="38" spans="1:1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3"/>
      <c r="N38" s="2"/>
    </row>
    <row r="39" spans="1:1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3"/>
      <c r="N39" s="2"/>
    </row>
    <row r="40" spans="1:1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3"/>
      <c r="N40" s="2"/>
    </row>
    <row r="41" spans="1:1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3"/>
      <c r="N41" s="2"/>
    </row>
    <row r="42" spans="1:1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3"/>
      <c r="N42" s="2"/>
    </row>
    <row r="43" spans="1:1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3"/>
      <c r="N43" s="2"/>
    </row>
    <row r="44" spans="1:1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3"/>
      <c r="N44" s="2"/>
    </row>
    <row r="45" spans="1:1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3"/>
      <c r="N45" s="2"/>
    </row>
    <row r="46" spans="1:1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3"/>
      <c r="N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3"/>
      <c r="N47" s="2"/>
    </row>
    <row r="48" spans="1:1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3"/>
      <c r="N48" s="2"/>
    </row>
    <row r="49" spans="13:13" x14ac:dyDescent="0.25">
      <c r="M49" s="4"/>
    </row>
    <row r="50" spans="13:13" x14ac:dyDescent="0.25">
      <c r="M50" s="4"/>
    </row>
    <row r="51" spans="13:13" x14ac:dyDescent="0.25">
      <c r="M51" s="4"/>
    </row>
    <row r="52" spans="13:13" x14ac:dyDescent="0.25">
      <c r="M52" s="4"/>
    </row>
    <row r="53" spans="13:13" x14ac:dyDescent="0.25">
      <c r="M53" s="4"/>
    </row>
    <row r="54" spans="13:13" x14ac:dyDescent="0.25">
      <c r="M54" s="4"/>
    </row>
    <row r="55" spans="13:13" x14ac:dyDescent="0.25">
      <c r="M55" s="4"/>
    </row>
    <row r="56" spans="13:13" x14ac:dyDescent="0.25">
      <c r="M56" s="4"/>
    </row>
    <row r="57" spans="13:13" x14ac:dyDescent="0.25">
      <c r="M57" s="4"/>
    </row>
    <row r="58" spans="13:13" x14ac:dyDescent="0.25">
      <c r="M58" s="4"/>
    </row>
    <row r="59" spans="13:13" x14ac:dyDescent="0.25">
      <c r="M59" s="4"/>
    </row>
    <row r="60" spans="13:13" x14ac:dyDescent="0.25">
      <c r="M60" s="4"/>
    </row>
    <row r="61" spans="13:13" x14ac:dyDescent="0.25">
      <c r="M61" s="4"/>
    </row>
    <row r="62" spans="13:13" x14ac:dyDescent="0.25">
      <c r="M62" s="4"/>
    </row>
  </sheetData>
  <hyperlinks>
    <hyperlink ref="N10" r:id="rId1" xr:uid="{00000000-0004-0000-0100-000000000000}"/>
  </hyperlinks>
  <pageMargins left="0.7" right="0.7" top="0.78740157499999996" bottom="0.78740157499999996" header="0.3" footer="0.3"/>
  <pageSetup paperSize="9" orientation="portrait" horizontalDpi="1200" verticalDpi="1200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1"/>
  <sheetViews>
    <sheetView workbookViewId="0">
      <selection activeCell="A23" sqref="A23"/>
    </sheetView>
  </sheetViews>
  <sheetFormatPr baseColWidth="10" defaultRowHeight="15" x14ac:dyDescent="0.25"/>
  <cols>
    <col min="1" max="1" width="58.7109375" customWidth="1"/>
    <col min="2" max="2" width="32.28515625" customWidth="1"/>
    <col min="3" max="3" width="16.7109375" customWidth="1"/>
  </cols>
  <sheetData>
    <row r="1" spans="1:3" ht="26.25" x14ac:dyDescent="0.4">
      <c r="A1" s="1" t="s">
        <v>49</v>
      </c>
      <c r="B1" t="s">
        <v>97</v>
      </c>
      <c r="C1" s="6">
        <f>DATE(2021,6,9)</f>
        <v>44356</v>
      </c>
    </row>
    <row r="3" spans="1:3" x14ac:dyDescent="0.25">
      <c r="A3" t="s">
        <v>50</v>
      </c>
      <c r="B3" t="s">
        <v>51</v>
      </c>
      <c r="C3" t="s">
        <v>80</v>
      </c>
    </row>
    <row r="4" spans="1:3" x14ac:dyDescent="0.25">
      <c r="A4" t="s">
        <v>42</v>
      </c>
      <c r="B4" t="s">
        <v>89</v>
      </c>
      <c r="C4">
        <f>1</f>
        <v>1</v>
      </c>
    </row>
    <row r="5" spans="1:3" x14ac:dyDescent="0.25">
      <c r="A5" t="s">
        <v>52</v>
      </c>
      <c r="B5" t="s">
        <v>45</v>
      </c>
      <c r="C5">
        <f>1+1+10</f>
        <v>12</v>
      </c>
    </row>
    <row r="6" spans="1:3" x14ac:dyDescent="0.25">
      <c r="A6" t="s">
        <v>53</v>
      </c>
      <c r="B6" t="s">
        <v>55</v>
      </c>
      <c r="C6">
        <f>1+6+2+1+2+1</f>
        <v>13</v>
      </c>
    </row>
    <row r="7" spans="1:3" x14ac:dyDescent="0.25">
      <c r="A7" t="s">
        <v>54</v>
      </c>
      <c r="B7" t="s">
        <v>56</v>
      </c>
      <c r="C7">
        <f>1+1+2</f>
        <v>4</v>
      </c>
    </row>
    <row r="8" spans="1:3" x14ac:dyDescent="0.25">
      <c r="A8" t="s">
        <v>58</v>
      </c>
      <c r="B8" t="s">
        <v>57</v>
      </c>
      <c r="C8">
        <f>1+1</f>
        <v>2</v>
      </c>
    </row>
    <row r="9" spans="1:3" x14ac:dyDescent="0.25">
      <c r="A9" t="s">
        <v>58</v>
      </c>
      <c r="B9" t="s">
        <v>91</v>
      </c>
      <c r="C9">
        <f>1</f>
        <v>1</v>
      </c>
    </row>
    <row r="10" spans="1:3" x14ac:dyDescent="0.25">
      <c r="A10" t="s">
        <v>81</v>
      </c>
      <c r="B10" t="s">
        <v>82</v>
      </c>
      <c r="C10">
        <f>1</f>
        <v>1</v>
      </c>
    </row>
    <row r="11" spans="1:3" x14ac:dyDescent="0.25">
      <c r="A11" t="s">
        <v>81</v>
      </c>
      <c r="B11" t="s">
        <v>83</v>
      </c>
      <c r="C11">
        <f>1</f>
        <v>1</v>
      </c>
    </row>
    <row r="12" spans="1:3" x14ac:dyDescent="0.25">
      <c r="A12" t="s">
        <v>90</v>
      </c>
      <c r="B12" t="s">
        <v>92</v>
      </c>
      <c r="C12">
        <f>2+1+1</f>
        <v>4</v>
      </c>
    </row>
    <row r="13" spans="1:3" x14ac:dyDescent="0.25">
      <c r="A13" t="s">
        <v>59</v>
      </c>
      <c r="B13" t="s">
        <v>60</v>
      </c>
      <c r="C13">
        <f>1+1</f>
        <v>2</v>
      </c>
    </row>
    <row r="14" spans="1:3" x14ac:dyDescent="0.25">
      <c r="A14" t="s">
        <v>59</v>
      </c>
      <c r="B14" t="s">
        <v>61</v>
      </c>
      <c r="C14">
        <f>1</f>
        <v>1</v>
      </c>
    </row>
    <row r="15" spans="1:3" x14ac:dyDescent="0.25">
      <c r="A15" t="s">
        <v>62</v>
      </c>
      <c r="B15" t="s">
        <v>63</v>
      </c>
      <c r="C15">
        <f>2+1</f>
        <v>3</v>
      </c>
    </row>
    <row r="16" spans="1:3" x14ac:dyDescent="0.25">
      <c r="A16" t="s">
        <v>64</v>
      </c>
      <c r="B16" t="s">
        <v>65</v>
      </c>
      <c r="C16">
        <f>1</f>
        <v>1</v>
      </c>
    </row>
    <row r="17" spans="1:3" x14ac:dyDescent="0.25">
      <c r="A17" t="s">
        <v>27</v>
      </c>
      <c r="B17" t="s">
        <v>66</v>
      </c>
      <c r="C17">
        <f>1</f>
        <v>1</v>
      </c>
    </row>
    <row r="18" spans="1:3" x14ac:dyDescent="0.25">
      <c r="A18" t="s">
        <v>27</v>
      </c>
      <c r="B18" t="s">
        <v>76</v>
      </c>
      <c r="C18">
        <f>1</f>
        <v>1</v>
      </c>
    </row>
    <row r="19" spans="1:3" x14ac:dyDescent="0.25">
      <c r="A19" t="s">
        <v>27</v>
      </c>
      <c r="B19" t="s">
        <v>77</v>
      </c>
      <c r="C19">
        <f>4</f>
        <v>4</v>
      </c>
    </row>
    <row r="20" spans="1:3" x14ac:dyDescent="0.25">
      <c r="A20" t="s">
        <v>67</v>
      </c>
      <c r="B20" t="s">
        <v>68</v>
      </c>
      <c r="C20">
        <f>1</f>
        <v>1</v>
      </c>
    </row>
    <row r="21" spans="1:3" x14ac:dyDescent="0.25">
      <c r="A21" t="s">
        <v>70</v>
      </c>
      <c r="B21" t="s">
        <v>71</v>
      </c>
      <c r="C21">
        <f>2+1+1+1</f>
        <v>5</v>
      </c>
    </row>
    <row r="22" spans="1:3" x14ac:dyDescent="0.25">
      <c r="A22" t="s">
        <v>72</v>
      </c>
      <c r="B22" t="s">
        <v>73</v>
      </c>
      <c r="C22">
        <f>1+1</f>
        <v>2</v>
      </c>
    </row>
    <row r="23" spans="1:3" x14ac:dyDescent="0.25">
      <c r="A23" t="s">
        <v>72</v>
      </c>
      <c r="B23" t="s">
        <v>74</v>
      </c>
      <c r="C23">
        <f>1+1</f>
        <v>2</v>
      </c>
    </row>
    <row r="24" spans="1:3" x14ac:dyDescent="0.25">
      <c r="A24" t="s">
        <v>69</v>
      </c>
      <c r="B24" t="s">
        <v>84</v>
      </c>
      <c r="C24">
        <f>1</f>
        <v>1</v>
      </c>
    </row>
    <row r="25" spans="1:3" x14ac:dyDescent="0.25">
      <c r="A25" t="s">
        <v>93</v>
      </c>
      <c r="B25" t="s">
        <v>85</v>
      </c>
      <c r="C25">
        <f>1+1</f>
        <v>2</v>
      </c>
    </row>
    <row r="26" spans="1:3" x14ac:dyDescent="0.25">
      <c r="A26" t="s">
        <v>72</v>
      </c>
      <c r="B26" t="s">
        <v>75</v>
      </c>
      <c r="C26">
        <f>1+1</f>
        <v>2</v>
      </c>
    </row>
    <row r="27" spans="1:3" x14ac:dyDescent="0.25">
      <c r="A27" t="s">
        <v>78</v>
      </c>
      <c r="B27" t="s">
        <v>79</v>
      </c>
      <c r="C27">
        <f>1+1</f>
        <v>2</v>
      </c>
    </row>
    <row r="28" spans="1:3" x14ac:dyDescent="0.25">
      <c r="A28" t="s">
        <v>8</v>
      </c>
      <c r="B28" t="s">
        <v>86</v>
      </c>
      <c r="C28">
        <f>1</f>
        <v>1</v>
      </c>
    </row>
    <row r="29" spans="1:3" x14ac:dyDescent="0.25">
      <c r="A29" t="s">
        <v>8</v>
      </c>
      <c r="B29" t="s">
        <v>87</v>
      </c>
      <c r="C29">
        <f>1+1+1</f>
        <v>3</v>
      </c>
    </row>
    <row r="30" spans="1:3" x14ac:dyDescent="0.25">
      <c r="A30" t="s">
        <v>8</v>
      </c>
      <c r="B30" t="s">
        <v>88</v>
      </c>
      <c r="C30">
        <f>1</f>
        <v>1</v>
      </c>
    </row>
    <row r="31" spans="1:3" x14ac:dyDescent="0.25">
      <c r="A31" t="s">
        <v>98</v>
      </c>
      <c r="B31" t="s">
        <v>99</v>
      </c>
      <c r="C31">
        <f>1+2+1</f>
        <v>4</v>
      </c>
    </row>
  </sheetData>
  <pageMargins left="0.7" right="0.7" top="0.78740157499999996" bottom="0.78740157499999996" header="0.3" footer="0.3"/>
  <pageSetup paperSize="9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Desktop-PCs</vt:lpstr>
      <vt:lpstr>Notebooks</vt:lpstr>
      <vt:lpstr>Bisherige Bestellungen</vt:lpstr>
    </vt:vector>
  </TitlesOfParts>
  <Company>OTH Regensburg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Johannes2 Seitz</dc:creator>
  <cp:lastModifiedBy>Johannes2 Seitz</cp:lastModifiedBy>
  <dcterms:created xsi:type="dcterms:W3CDTF">2021-06-09T07:23:00Z</dcterms:created>
  <dcterms:modified xsi:type="dcterms:W3CDTF">2021-06-30T09:04:19Z</dcterms:modified>
</cp:coreProperties>
</file>